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egovg01-my.sharepoint.com/personal/tarmo_tallermaa_fin_ee/Documents/H-ketas/personal/ÜHISHOONE PROJEKT/ÜHINE ÜÜRILEPING/LISAD/Lisa 18/"/>
    </mc:Choice>
  </mc:AlternateContent>
  <xr:revisionPtr revIDLastSave="230" documentId="13_ncr:1_{790438E3-5B69-434F-A1CF-EF179476731C}" xr6:coauthVersionLast="47" xr6:coauthVersionMax="47" xr10:uidLastSave="{959A4342-9157-47D9-A5CF-37DB58108FD7}"/>
  <bookViews>
    <workbookView xWindow="-108" yWindow="-108" windowWidth="23256" windowHeight="13896" tabRatio="683" xr2:uid="{00000000-000D-0000-FFFF-FFFF00000000}"/>
  </bookViews>
  <sheets>
    <sheet name="Tööde loetelu" sheetId="4" r:id="rId1"/>
    <sheet name="Sisustuse loetelu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E22" i="4"/>
  <c r="E17" i="4" l="1"/>
  <c r="E18" i="4" s="1"/>
  <c r="F21" i="5"/>
  <c r="F20" i="5"/>
  <c r="F18" i="5"/>
  <c r="F19" i="5"/>
  <c r="F8" i="5"/>
  <c r="F7" i="5"/>
  <c r="F17" i="5"/>
  <c r="F16" i="5"/>
  <c r="F15" i="5"/>
  <c r="F14" i="5"/>
  <c r="F13" i="5"/>
  <c r="F12" i="5"/>
  <c r="F11" i="5"/>
  <c r="F10" i="5"/>
  <c r="F9" i="5"/>
  <c r="E19" i="4" l="1"/>
  <c r="E20" i="4" s="1"/>
  <c r="E21" i="4" s="1"/>
  <c r="F22" i="5"/>
  <c r="F23" i="5" s="1"/>
  <c r="E25" i="4" l="1"/>
  <c r="E24" i="4"/>
  <c r="E26" i="4"/>
  <c r="E27" i="4" s="1"/>
  <c r="F24" i="5"/>
  <c r="F25" i="5" s="1"/>
  <c r="F26" i="5" l="1"/>
  <c r="F27" i="5" s="1"/>
</calcChain>
</file>

<file path=xl/sharedStrings.xml><?xml version="1.0" encoding="utf-8"?>
<sst xmlns="http://schemas.openxmlformats.org/spreadsheetml/2006/main" count="71" uniqueCount="56">
  <si>
    <t>Lisa nr 1</t>
  </si>
  <si>
    <t>Üürilepingu nr Ü12655/17  lisale nr 18</t>
  </si>
  <si>
    <t>Tööde loetelu ja eeldatav maksumus - Suur-Ameerika tn 1, söökla ümberehitustööd</t>
  </si>
  <si>
    <t>Jrk</t>
  </si>
  <si>
    <t xml:space="preserve">Töö nimetus </t>
  </si>
  <si>
    <t>Eeldatav maksumus, EUR, km-ta</t>
  </si>
  <si>
    <t>nr</t>
  </si>
  <si>
    <t>Projekteerimine ja teostusdokumentatsioon</t>
  </si>
  <si>
    <t>Ehitus- ja lammutustööd</t>
  </si>
  <si>
    <t>Tugevvoolutööd</t>
  </si>
  <si>
    <t>Nõrkvoolutööd</t>
  </si>
  <si>
    <t>Vee- ja kanalisatsioonisüsteemi tööd</t>
  </si>
  <si>
    <t>Muud kulud</t>
  </si>
  <si>
    <t>Kahe uue evakuatsiooniukse paigaldus (EI60)</t>
  </si>
  <si>
    <r>
      <t xml:space="preserve">Sisustus </t>
    </r>
    <r>
      <rPr>
        <i/>
        <sz val="11"/>
        <color rgb="FF000000"/>
        <rFont val="Calibri"/>
        <family val="2"/>
        <charset val="186"/>
        <scheme val="minor"/>
      </rPr>
      <t>(sisaldab reservi ja RKAS PJ kulu)</t>
    </r>
  </si>
  <si>
    <t>Tööde maksumus (ilma sisustuseta) ilma reservita</t>
  </si>
  <si>
    <t>Tellija reserv (ilma sisustuseta)</t>
  </si>
  <si>
    <t>Tööde maksumus (ilma sisustuseta) koos reserviga:</t>
  </si>
  <si>
    <t>RKAS projektijuhtimise kulu (ilma sisustuseta)</t>
  </si>
  <si>
    <t>Tööde maksumus (ilma sisustuseta) koos reservi ja RKAS PJ kuluga</t>
  </si>
  <si>
    <t>ÜÜRNIK HÜVITAB REMONTTÖÖDE KOMPONENDIST</t>
  </si>
  <si>
    <t>ÜÜRNIK HÜVITAB ÜHEKORDSE MAKSENA</t>
  </si>
  <si>
    <t>ÜÜRNIK HÜVITAB TUGITEENUSTE FONDIST</t>
  </si>
  <si>
    <t>Tööde maksumus kokku km-ta</t>
  </si>
  <si>
    <t>Käibemaks</t>
  </si>
  <si>
    <t>Tööde maksumus kokku koos km-ga</t>
  </si>
  <si>
    <t>Üürilepingu nr Ü12655/17 lisale nr 18</t>
  </si>
  <si>
    <t xml:space="preserve">Sisustuse nimekiri ja eeldatav maksumus - Suur-Ameerika 1 </t>
  </si>
  <si>
    <t>Jrk nr</t>
  </si>
  <si>
    <t>Nimetus</t>
  </si>
  <si>
    <t>Kogus, tk</t>
  </si>
  <si>
    <t>Hind, EUR, km-ta</t>
  </si>
  <si>
    <t>Tavasisustus</t>
  </si>
  <si>
    <t>Erisisustus</t>
  </si>
  <si>
    <t>Lillekast</t>
  </si>
  <si>
    <t>x</t>
  </si>
  <si>
    <t>Ümmargune söögilaud</t>
  </si>
  <si>
    <t>Silen Space2 Välismõõt: 2400x1220x2290(H) mm Sisemõõt: 2200x1160x2050(H) mm</t>
  </si>
  <si>
    <t>Silen Space1 Välismõõt: 1100x110x2290(H) mm Sisemõõt: 90x101x2050(H) mm</t>
  </si>
  <si>
    <t xml:space="preserve">Elektriliselt reguleeritav töölaud 800*1600mm </t>
  </si>
  <si>
    <t xml:space="preserve">Elektriliselt reguleeritav töölaud 800*1400mm </t>
  </si>
  <si>
    <t>Koolitusklassi toolid</t>
  </si>
  <si>
    <t>Koosolekutoolid (käetugedega madala seljatoega nõupidamiste tool, üleni polsterdatud istme ja seljatoega)</t>
  </si>
  <si>
    <t>Ümmargune koosolekulaud d1600</t>
  </si>
  <si>
    <t>Fuajee mööbel - diivan</t>
  </si>
  <si>
    <t>Fuajee mööbel - tugitool</t>
  </si>
  <si>
    <t>24 tunni töötool</t>
  </si>
  <si>
    <t>Kardinad</t>
  </si>
  <si>
    <t>Kandikutornide varjestus (erimööbel)</t>
  </si>
  <si>
    <t>Eeldatav maksumus kokku, km-ta:</t>
  </si>
  <si>
    <t>Tellija reserv</t>
  </si>
  <si>
    <t>Sisustuse maksumus koos reserviga:</t>
  </si>
  <si>
    <t>RKAS korraldustasu</t>
  </si>
  <si>
    <t>Sisustuse maksumus kokku km-ta</t>
  </si>
  <si>
    <t>Sisustuse maksumus kokku koos km-ga</t>
  </si>
  <si>
    <t>Lisa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</si>
</sst>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11"/>
      <color rgb="FF00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5" fillId="0" borderId="0"/>
    <xf numFmtId="0" fontId="6" fillId="0" borderId="0"/>
  </cellStyleXfs>
  <cellXfs count="120">
    <xf numFmtId="0" fontId="0" fillId="0" borderId="0" xfId="0"/>
    <xf numFmtId="0" fontId="9" fillId="0" borderId="0" xfId="5" applyFont="1"/>
    <xf numFmtId="0" fontId="10" fillId="0" borderId="0" xfId="6" applyFont="1"/>
    <xf numFmtId="0" fontId="11" fillId="0" borderId="0" xfId="7" applyFont="1" applyAlignment="1">
      <alignment horizontal="right"/>
    </xf>
    <xf numFmtId="0" fontId="9" fillId="0" borderId="0" xfId="5" applyFont="1" applyAlignment="1">
      <alignment horizontal="left"/>
    </xf>
    <xf numFmtId="0" fontId="6" fillId="0" borderId="0" xfId="7" applyAlignment="1">
      <alignment horizontal="right"/>
    </xf>
    <xf numFmtId="0" fontId="8" fillId="0" borderId="7" xfId="5" applyFont="1" applyBorder="1" applyAlignment="1">
      <alignment horizontal="center"/>
    </xf>
    <xf numFmtId="0" fontId="8" fillId="0" borderId="7" xfId="5" applyFont="1" applyBorder="1" applyAlignment="1">
      <alignment horizontal="center" wrapText="1"/>
    </xf>
    <xf numFmtId="0" fontId="8" fillId="0" borderId="8" xfId="5" applyFont="1" applyBorder="1" applyAlignment="1">
      <alignment horizontal="center" wrapText="1"/>
    </xf>
    <xf numFmtId="0" fontId="8" fillId="0" borderId="6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0" fontId="2" fillId="0" borderId="0" xfId="5"/>
    <xf numFmtId="0" fontId="8" fillId="0" borderId="0" xfId="5" applyFont="1"/>
    <xf numFmtId="9" fontId="2" fillId="3" borderId="5" xfId="5" applyNumberFormat="1" applyFill="1" applyBorder="1" applyAlignment="1">
      <alignment horizontal="right"/>
    </xf>
    <xf numFmtId="0" fontId="7" fillId="0" borderId="0" xfId="5" applyFont="1"/>
    <xf numFmtId="4" fontId="9" fillId="0" borderId="0" xfId="5" applyNumberFormat="1" applyFont="1"/>
    <xf numFmtId="0" fontId="13" fillId="0" borderId="0" xfId="1" applyFont="1" applyAlignment="1">
      <alignment horizontal="right"/>
    </xf>
    <xf numFmtId="0" fontId="14" fillId="0" borderId="0" xfId="1" applyFont="1" applyAlignment="1">
      <alignment horizontal="right"/>
    </xf>
    <xf numFmtId="9" fontId="15" fillId="0" borderId="2" xfId="5" applyNumberFormat="1" applyFont="1" applyBorder="1" applyAlignment="1">
      <alignment horizontal="right"/>
    </xf>
    <xf numFmtId="9" fontId="15" fillId="0" borderId="4" xfId="5" applyNumberFormat="1" applyFont="1" applyBorder="1" applyAlignment="1">
      <alignment horizontal="right"/>
    </xf>
    <xf numFmtId="0" fontId="8" fillId="0" borderId="18" xfId="5" applyFont="1" applyBorder="1" applyAlignment="1">
      <alignment horizontal="center"/>
    </xf>
    <xf numFmtId="0" fontId="8" fillId="0" borderId="17" xfId="5" applyFont="1" applyBorder="1" applyAlignment="1">
      <alignment horizontal="center"/>
    </xf>
    <xf numFmtId="0" fontId="8" fillId="0" borderId="21" xfId="5" applyFont="1" applyBorder="1" applyAlignment="1">
      <alignment horizontal="center"/>
    </xf>
    <xf numFmtId="0" fontId="8" fillId="0" borderId="14" xfId="5" applyFont="1" applyBorder="1" applyAlignment="1">
      <alignment horizontal="center"/>
    </xf>
    <xf numFmtId="0" fontId="8" fillId="0" borderId="19" xfId="5" applyFont="1" applyBorder="1" applyAlignment="1">
      <alignment horizontal="center"/>
    </xf>
    <xf numFmtId="0" fontId="8" fillId="0" borderId="12" xfId="5" applyFont="1" applyBorder="1" applyAlignment="1">
      <alignment horizontal="center"/>
    </xf>
    <xf numFmtId="0" fontId="14" fillId="0" borderId="0" xfId="0" applyFont="1"/>
    <xf numFmtId="0" fontId="13" fillId="0" borderId="10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33" xfId="0" applyFont="1" applyBorder="1"/>
    <xf numFmtId="0" fontId="14" fillId="0" borderId="33" xfId="0" applyFont="1" applyBorder="1" applyAlignment="1">
      <alignment horizontal="right"/>
    </xf>
    <xf numFmtId="0" fontId="14" fillId="0" borderId="30" xfId="0" applyFont="1" applyBorder="1" applyAlignment="1">
      <alignment horizontal="right" vertical="center" wrapText="1"/>
    </xf>
    <xf numFmtId="0" fontId="13" fillId="0" borderId="1" xfId="0" applyFont="1" applyBorder="1"/>
    <xf numFmtId="0" fontId="14" fillId="0" borderId="25" xfId="0" applyFont="1" applyBorder="1" applyAlignment="1">
      <alignment vertical="center" wrapText="1"/>
    </xf>
    <xf numFmtId="0" fontId="14" fillId="0" borderId="34" xfId="0" applyFont="1" applyBorder="1" applyAlignment="1">
      <alignment horizontal="right"/>
    </xf>
    <xf numFmtId="9" fontId="14" fillId="0" borderId="35" xfId="0" applyNumberFormat="1" applyFont="1" applyBorder="1" applyAlignment="1">
      <alignment horizontal="right"/>
    </xf>
    <xf numFmtId="0" fontId="14" fillId="0" borderId="36" xfId="0" applyFont="1" applyBorder="1" applyAlignment="1">
      <alignment vertical="center" wrapText="1"/>
    </xf>
    <xf numFmtId="0" fontId="14" fillId="0" borderId="37" xfId="0" applyFont="1" applyBorder="1"/>
    <xf numFmtId="0" fontId="13" fillId="0" borderId="38" xfId="0" applyFont="1" applyBorder="1" applyAlignment="1">
      <alignment horizontal="right"/>
    </xf>
    <xf numFmtId="9" fontId="14" fillId="0" borderId="31" xfId="0" applyNumberFormat="1" applyFont="1" applyBorder="1" applyAlignment="1">
      <alignment horizontal="right" vertical="center" wrapText="1"/>
    </xf>
    <xf numFmtId="0" fontId="14" fillId="0" borderId="22" xfId="0" applyFont="1" applyBorder="1" applyAlignment="1">
      <alignment vertical="center" wrapText="1"/>
    </xf>
    <xf numFmtId="0" fontId="8" fillId="0" borderId="10" xfId="5" applyFont="1" applyBorder="1" applyAlignment="1">
      <alignment wrapText="1"/>
    </xf>
    <xf numFmtId="0" fontId="14" fillId="0" borderId="34" xfId="0" applyFont="1" applyBorder="1" applyAlignment="1">
      <alignment vertical="center" wrapText="1"/>
    </xf>
    <xf numFmtId="0" fontId="14" fillId="0" borderId="35" xfId="0" applyFont="1" applyBorder="1" applyAlignment="1">
      <alignment vertical="center" wrapText="1"/>
    </xf>
    <xf numFmtId="4" fontId="0" fillId="0" borderId="0" xfId="0" applyNumberFormat="1"/>
    <xf numFmtId="10" fontId="0" fillId="0" borderId="0" xfId="0" applyNumberFormat="1"/>
    <xf numFmtId="3" fontId="0" fillId="0" borderId="0" xfId="0" applyNumberFormat="1"/>
    <xf numFmtId="0" fontId="14" fillId="4" borderId="20" xfId="0" applyFont="1" applyFill="1" applyBorder="1"/>
    <xf numFmtId="0" fontId="14" fillId="0" borderId="30" xfId="0" applyFont="1" applyBorder="1" applyAlignment="1">
      <alignment horizontal="right"/>
    </xf>
    <xf numFmtId="0" fontId="14" fillId="0" borderId="9" xfId="0" applyFont="1" applyBorder="1" applyAlignment="1">
      <alignment vertical="center" wrapText="1"/>
    </xf>
    <xf numFmtId="0" fontId="14" fillId="5" borderId="9" xfId="0" applyFont="1" applyFill="1" applyBorder="1" applyAlignment="1">
      <alignment vertical="center" wrapText="1"/>
    </xf>
    <xf numFmtId="0" fontId="14" fillId="4" borderId="43" xfId="0" applyFont="1" applyFill="1" applyBorder="1" applyAlignment="1">
      <alignment vertical="center" wrapText="1"/>
    </xf>
    <xf numFmtId="0" fontId="13" fillId="0" borderId="44" xfId="0" applyFont="1" applyBorder="1" applyAlignment="1">
      <alignment horizontal="right" vertical="center"/>
    </xf>
    <xf numFmtId="0" fontId="13" fillId="4" borderId="17" xfId="0" applyFont="1" applyFill="1" applyBorder="1" applyAlignment="1">
      <alignment horizontal="right"/>
    </xf>
    <xf numFmtId="9" fontId="14" fillId="0" borderId="2" xfId="0" applyNumberFormat="1" applyFont="1" applyBorder="1" applyAlignment="1">
      <alignment horizontal="right" vertical="center" wrapText="1"/>
    </xf>
    <xf numFmtId="0" fontId="1" fillId="0" borderId="0" xfId="5" applyFont="1" applyAlignment="1">
      <alignment wrapText="1"/>
    </xf>
    <xf numFmtId="0" fontId="1" fillId="0" borderId="27" xfId="5" applyFont="1" applyBorder="1" applyAlignment="1">
      <alignment wrapText="1"/>
    </xf>
    <xf numFmtId="0" fontId="1" fillId="0" borderId="11" xfId="5" applyFont="1" applyBorder="1"/>
    <xf numFmtId="0" fontId="1" fillId="0" borderId="21" xfId="5" applyFont="1" applyBorder="1" applyAlignment="1">
      <alignment horizontal="center"/>
    </xf>
    <xf numFmtId="4" fontId="1" fillId="0" borderId="11" xfId="5" applyNumberFormat="1" applyFont="1" applyBorder="1" applyAlignment="1">
      <alignment horizontal="center" wrapText="1"/>
    </xf>
    <xf numFmtId="4" fontId="1" fillId="0" borderId="23" xfId="5" applyNumberFormat="1" applyFont="1" applyBorder="1" applyAlignment="1">
      <alignment horizontal="center" wrapText="1"/>
    </xf>
    <xf numFmtId="0" fontId="1" fillId="0" borderId="40" xfId="5" applyFont="1" applyBorder="1" applyAlignment="1">
      <alignment wrapText="1"/>
    </xf>
    <xf numFmtId="0" fontId="1" fillId="0" borderId="0" xfId="5" applyFont="1"/>
    <xf numFmtId="0" fontId="1" fillId="0" borderId="18" xfId="5" applyFont="1" applyBorder="1" applyAlignment="1">
      <alignment horizontal="center"/>
    </xf>
    <xf numFmtId="4" fontId="1" fillId="0" borderId="0" xfId="5" applyNumberFormat="1" applyFont="1" applyAlignment="1">
      <alignment horizontal="center" wrapText="1"/>
    </xf>
    <xf numFmtId="4" fontId="1" fillId="0" borderId="22" xfId="5" applyNumberFormat="1" applyFont="1" applyBorder="1" applyAlignment="1">
      <alignment horizontal="center" wrapText="1"/>
    </xf>
    <xf numFmtId="0" fontId="1" fillId="0" borderId="41" xfId="5" applyFont="1" applyBorder="1" applyAlignment="1">
      <alignment wrapText="1"/>
    </xf>
    <xf numFmtId="0" fontId="1" fillId="0" borderId="16" xfId="5" applyFont="1" applyBorder="1"/>
    <xf numFmtId="0" fontId="1" fillId="0" borderId="19" xfId="5" applyFont="1" applyBorder="1" applyAlignment="1">
      <alignment horizontal="center"/>
    </xf>
    <xf numFmtId="4" fontId="1" fillId="0" borderId="16" xfId="5" applyNumberFormat="1" applyFont="1" applyBorder="1" applyAlignment="1">
      <alignment horizontal="center" wrapText="1"/>
    </xf>
    <xf numFmtId="4" fontId="1" fillId="0" borderId="20" xfId="5" applyNumberFormat="1" applyFont="1" applyBorder="1" applyAlignment="1">
      <alignment horizontal="center" wrapText="1"/>
    </xf>
    <xf numFmtId="3" fontId="14" fillId="0" borderId="32" xfId="0" applyNumberFormat="1" applyFont="1" applyBorder="1" applyAlignment="1">
      <alignment vertical="center" wrapText="1"/>
    </xf>
    <xf numFmtId="3" fontId="14" fillId="0" borderId="28" xfId="0" applyNumberFormat="1" applyFont="1" applyBorder="1" applyAlignment="1">
      <alignment vertical="center" wrapText="1"/>
    </xf>
    <xf numFmtId="3" fontId="14" fillId="0" borderId="26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3" fontId="14" fillId="0" borderId="42" xfId="0" applyNumberFormat="1" applyFont="1" applyBorder="1" applyAlignment="1">
      <alignment vertical="center" wrapText="1"/>
    </xf>
    <xf numFmtId="3" fontId="13" fillId="0" borderId="42" xfId="0" applyNumberFormat="1" applyFont="1" applyBorder="1" applyAlignment="1">
      <alignment vertical="center" wrapText="1"/>
    </xf>
    <xf numFmtId="3" fontId="13" fillId="5" borderId="42" xfId="0" applyNumberFormat="1" applyFont="1" applyFill="1" applyBorder="1" applyAlignment="1">
      <alignment vertical="center" wrapText="1"/>
    </xf>
    <xf numFmtId="3" fontId="13" fillId="4" borderId="17" xfId="0" applyNumberFormat="1" applyFont="1" applyFill="1" applyBorder="1" applyAlignment="1">
      <alignment vertical="center" wrapText="1"/>
    </xf>
    <xf numFmtId="3" fontId="13" fillId="0" borderId="39" xfId="0" applyNumberFormat="1" applyFont="1" applyBorder="1" applyAlignment="1">
      <alignment vertical="center" wrapText="1"/>
    </xf>
    <xf numFmtId="3" fontId="8" fillId="2" borderId="5" xfId="5" applyNumberFormat="1" applyFont="1" applyFill="1" applyBorder="1"/>
    <xf numFmtId="3" fontId="2" fillId="3" borderId="2" xfId="5" applyNumberFormat="1" applyFill="1" applyBorder="1"/>
    <xf numFmtId="3" fontId="8" fillId="2" borderId="2" xfId="5" applyNumberFormat="1" applyFont="1" applyFill="1" applyBorder="1"/>
    <xf numFmtId="3" fontId="8" fillId="2" borderId="3" xfId="5" applyNumberFormat="1" applyFont="1" applyFill="1" applyBorder="1"/>
    <xf numFmtId="0" fontId="14" fillId="0" borderId="0" xfId="0" applyFont="1"/>
    <xf numFmtId="0" fontId="14" fillId="0" borderId="11" xfId="0" applyFont="1" applyBorder="1"/>
    <xf numFmtId="0" fontId="14" fillId="0" borderId="30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16" fillId="5" borderId="30" xfId="0" applyFont="1" applyFill="1" applyBorder="1" applyAlignment="1">
      <alignment horizontal="right"/>
    </xf>
    <xf numFmtId="0" fontId="16" fillId="5" borderId="2" xfId="0" applyFont="1" applyFill="1" applyBorder="1" applyAlignment="1">
      <alignment horizontal="right"/>
    </xf>
    <xf numFmtId="0" fontId="14" fillId="0" borderId="16" xfId="0" applyFont="1" applyBorder="1"/>
    <xf numFmtId="0" fontId="14" fillId="0" borderId="14" xfId="0" applyFont="1" applyBorder="1"/>
    <xf numFmtId="0" fontId="13" fillId="0" borderId="23" xfId="0" applyFont="1" applyBorder="1" applyAlignment="1">
      <alignment vertical="center" wrapText="1"/>
    </xf>
    <xf numFmtId="0" fontId="13" fillId="0" borderId="34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2" fillId="3" borderId="9" xfId="5" applyFill="1" applyBorder="1" applyAlignment="1">
      <alignment horizontal="right"/>
    </xf>
    <xf numFmtId="0" fontId="2" fillId="3" borderId="1" xfId="5" applyFill="1" applyBorder="1" applyAlignment="1">
      <alignment horizontal="right"/>
    </xf>
    <xf numFmtId="0" fontId="8" fillId="2" borderId="15" xfId="5" applyFont="1" applyFill="1" applyBorder="1" applyAlignment="1">
      <alignment horizontal="right"/>
    </xf>
    <xf numFmtId="0" fontId="8" fillId="2" borderId="16" xfId="5" applyFont="1" applyFill="1" applyBorder="1" applyAlignment="1">
      <alignment horizontal="right"/>
    </xf>
    <xf numFmtId="0" fontId="8" fillId="2" borderId="17" xfId="5" applyFont="1" applyFill="1" applyBorder="1" applyAlignment="1">
      <alignment horizontal="right"/>
    </xf>
    <xf numFmtId="0" fontId="12" fillId="0" borderId="0" xfId="5" applyFont="1" applyAlignment="1">
      <alignment horizontal="center"/>
    </xf>
    <xf numFmtId="0" fontId="8" fillId="2" borderId="13" xfId="5" applyFont="1" applyFill="1" applyBorder="1" applyAlignment="1">
      <alignment horizontal="right"/>
    </xf>
    <xf numFmtId="0" fontId="8" fillId="2" borderId="0" xfId="5" applyFont="1" applyFill="1" applyAlignment="1">
      <alignment horizontal="right"/>
    </xf>
    <xf numFmtId="0" fontId="8" fillId="2" borderId="14" xfId="5" applyFont="1" applyFill="1" applyBorder="1" applyAlignment="1">
      <alignment horizontal="right"/>
    </xf>
    <xf numFmtId="0" fontId="15" fillId="3" borderId="9" xfId="5" applyFont="1" applyFill="1" applyBorder="1" applyAlignment="1">
      <alignment horizontal="right"/>
    </xf>
    <xf numFmtId="0" fontId="15" fillId="3" borderId="1" xfId="5" applyFont="1" applyFill="1" applyBorder="1" applyAlignment="1">
      <alignment horizontal="right"/>
    </xf>
    <xf numFmtId="0" fontId="16" fillId="2" borderId="13" xfId="5" applyFont="1" applyFill="1" applyBorder="1" applyAlignment="1">
      <alignment horizontal="right"/>
    </xf>
    <xf numFmtId="0" fontId="16" fillId="2" borderId="0" xfId="5" applyFont="1" applyFill="1" applyAlignment="1">
      <alignment horizontal="right"/>
    </xf>
    <xf numFmtId="0" fontId="16" fillId="2" borderId="14" xfId="5" applyFont="1" applyFill="1" applyBorder="1" applyAlignment="1">
      <alignment horizontal="right"/>
    </xf>
    <xf numFmtId="0" fontId="8" fillId="2" borderId="9" xfId="5" applyFont="1" applyFill="1" applyBorder="1" applyAlignment="1">
      <alignment horizontal="right"/>
    </xf>
    <xf numFmtId="0" fontId="8" fillId="2" borderId="1" xfId="5" applyFont="1" applyFill="1" applyBorder="1" applyAlignment="1">
      <alignment horizontal="right"/>
    </xf>
  </cellXfs>
  <cellStyles count="8">
    <cellStyle name="Normaallaad" xfId="0" builtinId="0"/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4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Aivo/Documents/Bauschmidt/T&#246;&#246;d/2016/33-E16%20Trimtex/Hinnapakkumistabel_Trimtex_eelarve_12.10.2016.xlsx" TargetMode="External"/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"/>
      <sheetName val="stat__pakkumused"/>
      <sheetName val="EMTA_pakkumused"/>
      <sheetName val="koond_pakkumused"/>
      <sheetName val="vastavuse_hindamine1"/>
      <sheetName val="stat__pakkumused1"/>
      <sheetName val="EMTA_pakkumused1"/>
      <sheetName val="koond_pakkumused1"/>
      <sheetName val="vastavuse_hindamine2"/>
      <sheetName val="stat__pakkumused2"/>
      <sheetName val="EMTA_pakkumused2"/>
      <sheetName val="koond_pakkumuse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88986-2CC9-437A-AEFF-FE07C9B96F1B}">
  <sheetPr codeName="Sheet1"/>
  <dimension ref="A1:K29"/>
  <sheetViews>
    <sheetView tabSelected="1" zoomScale="124" zoomScaleNormal="124" workbookViewId="0">
      <selection sqref="A1:B1"/>
    </sheetView>
  </sheetViews>
  <sheetFormatPr defaultRowHeight="12" x14ac:dyDescent="0.25"/>
  <cols>
    <col min="2" max="2" width="5.85546875" customWidth="1"/>
    <col min="3" max="3" width="61.42578125" customWidth="1"/>
    <col min="4" max="4" width="7" customWidth="1"/>
    <col min="5" max="5" width="22.7109375" customWidth="1"/>
    <col min="6" max="6" width="9.28515625" customWidth="1"/>
    <col min="7" max="7" width="8.85546875" customWidth="1"/>
  </cols>
  <sheetData>
    <row r="1" spans="1:11" ht="14.4" x14ac:dyDescent="0.3">
      <c r="A1" s="88"/>
      <c r="B1" s="88"/>
      <c r="C1" s="26"/>
      <c r="D1" s="26"/>
      <c r="E1" s="3" t="s">
        <v>0</v>
      </c>
      <c r="F1" s="26"/>
    </row>
    <row r="2" spans="1:11" ht="14.4" x14ac:dyDescent="0.3">
      <c r="A2" s="88"/>
      <c r="B2" s="88"/>
      <c r="C2" s="26"/>
      <c r="D2" s="26"/>
      <c r="E2" s="17" t="s">
        <v>1</v>
      </c>
      <c r="F2" s="26"/>
    </row>
    <row r="3" spans="1:11" ht="14.4" x14ac:dyDescent="0.3">
      <c r="A3" s="88"/>
      <c r="B3" s="88"/>
      <c r="C3" s="26"/>
      <c r="D3" s="88"/>
      <c r="E3" s="88"/>
      <c r="F3" s="26"/>
    </row>
    <row r="4" spans="1:11" ht="14.4" x14ac:dyDescent="0.3">
      <c r="A4" s="26"/>
      <c r="B4" s="103" t="s">
        <v>2</v>
      </c>
      <c r="C4" s="103"/>
      <c r="D4" s="103"/>
      <c r="E4" s="103"/>
    </row>
    <row r="5" spans="1:11" ht="14.4" x14ac:dyDescent="0.3">
      <c r="A5" s="88"/>
      <c r="B5" s="88"/>
      <c r="C5" s="102"/>
      <c r="D5" s="102"/>
      <c r="E5" s="102"/>
    </row>
    <row r="6" spans="1:11" ht="15" thickBot="1" x14ac:dyDescent="0.35">
      <c r="A6" s="88"/>
      <c r="B6" s="88"/>
      <c r="C6" s="26"/>
      <c r="D6" s="94"/>
      <c r="E6" s="94"/>
    </row>
    <row r="7" spans="1:11" ht="15" customHeight="1" x14ac:dyDescent="0.25">
      <c r="A7" s="95"/>
      <c r="B7" s="27" t="s">
        <v>3</v>
      </c>
      <c r="C7" s="96" t="s">
        <v>4</v>
      </c>
      <c r="D7" s="98"/>
      <c r="E7" s="100" t="s">
        <v>5</v>
      </c>
    </row>
    <row r="8" spans="1:11" ht="14.4" x14ac:dyDescent="0.25">
      <c r="A8" s="95"/>
      <c r="B8" s="28" t="s">
        <v>6</v>
      </c>
      <c r="C8" s="97"/>
      <c r="D8" s="99"/>
      <c r="E8" s="101"/>
    </row>
    <row r="9" spans="1:11" ht="14.4" x14ac:dyDescent="0.3">
      <c r="A9" s="26"/>
      <c r="B9" s="29">
        <v>1</v>
      </c>
      <c r="C9" s="30" t="s">
        <v>7</v>
      </c>
      <c r="D9" s="31"/>
      <c r="E9" s="75">
        <v>1380</v>
      </c>
    </row>
    <row r="10" spans="1:11" ht="14.4" x14ac:dyDescent="0.3">
      <c r="A10" s="26"/>
      <c r="B10" s="29">
        <v>2</v>
      </c>
      <c r="C10" s="30" t="s">
        <v>8</v>
      </c>
      <c r="D10" s="31"/>
      <c r="E10" s="75">
        <v>5224.8500000000004</v>
      </c>
    </row>
    <row r="11" spans="1:11" ht="14.4" x14ac:dyDescent="0.3">
      <c r="A11" s="26"/>
      <c r="B11" s="29">
        <v>3</v>
      </c>
      <c r="C11" s="30" t="s">
        <v>9</v>
      </c>
      <c r="D11" s="31"/>
      <c r="E11" s="75">
        <v>1311</v>
      </c>
    </row>
    <row r="12" spans="1:11" ht="14.4" x14ac:dyDescent="0.3">
      <c r="A12" s="26"/>
      <c r="B12" s="29">
        <v>4</v>
      </c>
      <c r="C12" s="30" t="s">
        <v>10</v>
      </c>
      <c r="D12" s="31"/>
      <c r="E12" s="75">
        <v>868.25</v>
      </c>
    </row>
    <row r="13" spans="1:11" ht="14.4" x14ac:dyDescent="0.3">
      <c r="A13" s="26"/>
      <c r="B13" s="29">
        <v>5</v>
      </c>
      <c r="C13" s="44" t="s">
        <v>11</v>
      </c>
      <c r="D13" s="31"/>
      <c r="E13" s="75">
        <v>1242</v>
      </c>
      <c r="K13" s="50"/>
    </row>
    <row r="14" spans="1:11" ht="14.4" x14ac:dyDescent="0.3">
      <c r="A14" s="26"/>
      <c r="B14" s="29">
        <v>6</v>
      </c>
      <c r="C14" s="30" t="s">
        <v>12</v>
      </c>
      <c r="D14" s="31"/>
      <c r="E14" s="75">
        <v>414</v>
      </c>
    </row>
    <row r="15" spans="1:11" ht="21" customHeight="1" x14ac:dyDescent="0.3">
      <c r="A15" s="26"/>
      <c r="B15" s="29">
        <v>7</v>
      </c>
      <c r="C15" s="46" t="s">
        <v>13</v>
      </c>
      <c r="D15" s="47"/>
      <c r="E15" s="76">
        <v>18000</v>
      </c>
    </row>
    <row r="16" spans="1:11" ht="15" thickBot="1" x14ac:dyDescent="0.35">
      <c r="A16" s="26"/>
      <c r="B16" s="37">
        <v>8</v>
      </c>
      <c r="C16" s="46" t="s">
        <v>14</v>
      </c>
      <c r="D16" s="47"/>
      <c r="E16" s="76">
        <v>80060.61</v>
      </c>
      <c r="F16" s="48"/>
    </row>
    <row r="17" spans="1:9" ht="14.4" x14ac:dyDescent="0.3">
      <c r="A17" s="26"/>
      <c r="B17" s="32"/>
      <c r="C17" s="33"/>
      <c r="D17" s="34" t="s">
        <v>15</v>
      </c>
      <c r="E17" s="77">
        <f>SUM(E9:E15)</f>
        <v>28440.1</v>
      </c>
    </row>
    <row r="18" spans="1:9" ht="14.4" x14ac:dyDescent="0.3">
      <c r="A18" s="26"/>
      <c r="B18" s="29"/>
      <c r="C18" s="35" t="s">
        <v>16</v>
      </c>
      <c r="D18" s="43">
        <v>0.05</v>
      </c>
      <c r="E18" s="75">
        <f>E17*D18</f>
        <v>1422.0050000000001</v>
      </c>
      <c r="I18" s="48"/>
    </row>
    <row r="19" spans="1:9" ht="14.4" x14ac:dyDescent="0.3">
      <c r="A19" s="26"/>
      <c r="B19" s="29"/>
      <c r="C19" s="36"/>
      <c r="D19" s="56" t="s">
        <v>17</v>
      </c>
      <c r="E19" s="78">
        <f>E18+E17</f>
        <v>29862.105</v>
      </c>
    </row>
    <row r="20" spans="1:9" ht="14.4" x14ac:dyDescent="0.3">
      <c r="A20" s="26"/>
      <c r="B20" s="53"/>
      <c r="C20" s="52" t="s">
        <v>18</v>
      </c>
      <c r="D20" s="58">
        <v>0.1</v>
      </c>
      <c r="E20" s="79">
        <f>E19*D20</f>
        <v>2986.2105000000001</v>
      </c>
      <c r="I20" s="50"/>
    </row>
    <row r="21" spans="1:9" ht="14.4" x14ac:dyDescent="0.3">
      <c r="A21" s="26"/>
      <c r="B21" s="53"/>
      <c r="C21" s="90" t="s">
        <v>19</v>
      </c>
      <c r="D21" s="91"/>
      <c r="E21" s="80">
        <f>E19+E20</f>
        <v>32848.315499999997</v>
      </c>
      <c r="F21" s="49"/>
      <c r="G21" s="49"/>
      <c r="H21" s="49"/>
    </row>
    <row r="22" spans="1:9" ht="14.4" x14ac:dyDescent="0.3">
      <c r="A22" s="26"/>
      <c r="B22" s="54"/>
      <c r="C22" s="92" t="s">
        <v>20</v>
      </c>
      <c r="D22" s="93"/>
      <c r="E22" s="81">
        <f>E16</f>
        <v>80060.61</v>
      </c>
    </row>
    <row r="23" spans="1:9" ht="14.4" x14ac:dyDescent="0.3">
      <c r="A23" s="26"/>
      <c r="B23" s="54"/>
      <c r="C23" s="92" t="s">
        <v>21</v>
      </c>
      <c r="D23" s="93"/>
      <c r="E23" s="81">
        <f>E15*1.05*1.1</f>
        <v>20790</v>
      </c>
    </row>
    <row r="24" spans="1:9" ht="14.4" x14ac:dyDescent="0.3">
      <c r="A24" s="26"/>
      <c r="B24" s="54"/>
      <c r="C24" s="92" t="s">
        <v>22</v>
      </c>
      <c r="D24" s="93"/>
      <c r="E24" s="81">
        <f>E21-E23</f>
        <v>12058.315499999997</v>
      </c>
    </row>
    <row r="25" spans="1:9" ht="15" thickBot="1" x14ac:dyDescent="0.35">
      <c r="A25" s="26"/>
      <c r="B25" s="55"/>
      <c r="C25" s="51"/>
      <c r="D25" s="57" t="s">
        <v>23</v>
      </c>
      <c r="E25" s="82">
        <f>E21+E16</f>
        <v>112908.9255</v>
      </c>
    </row>
    <row r="26" spans="1:9" ht="14.4" x14ac:dyDescent="0.3">
      <c r="A26" s="26"/>
      <c r="B26" s="37"/>
      <c r="C26" s="38" t="s">
        <v>24</v>
      </c>
      <c r="D26" s="39">
        <v>0.24</v>
      </c>
      <c r="E26" s="76">
        <f>E25*D26</f>
        <v>27098.142119999997</v>
      </c>
    </row>
    <row r="27" spans="1:9" ht="15" thickBot="1" x14ac:dyDescent="0.35">
      <c r="A27" s="26"/>
      <c r="B27" s="40"/>
      <c r="C27" s="41"/>
      <c r="D27" s="42" t="s">
        <v>25</v>
      </c>
      <c r="E27" s="83">
        <f>E26+E25</f>
        <v>140007.06761999999</v>
      </c>
    </row>
    <row r="28" spans="1:9" ht="14.4" x14ac:dyDescent="0.3">
      <c r="A28" s="88"/>
      <c r="B28" s="88"/>
      <c r="C28" s="26"/>
      <c r="D28" s="89"/>
      <c r="E28" s="89"/>
      <c r="F28" s="26"/>
    </row>
    <row r="29" spans="1:9" ht="14.4" x14ac:dyDescent="0.3">
      <c r="A29" s="88"/>
      <c r="B29" s="88"/>
      <c r="C29" s="26"/>
      <c r="D29" s="88"/>
      <c r="E29" s="88"/>
      <c r="F29" s="26"/>
    </row>
  </sheetData>
  <mergeCells count="21">
    <mergeCell ref="A5:B5"/>
    <mergeCell ref="C5:E5"/>
    <mergeCell ref="A1:B1"/>
    <mergeCell ref="A2:B2"/>
    <mergeCell ref="A3:B3"/>
    <mergeCell ref="D3:E3"/>
    <mergeCell ref="B4:E4"/>
    <mergeCell ref="A6:B6"/>
    <mergeCell ref="D6:E6"/>
    <mergeCell ref="A7:A8"/>
    <mergeCell ref="C7:C8"/>
    <mergeCell ref="D7:D8"/>
    <mergeCell ref="E7:E8"/>
    <mergeCell ref="A28:B28"/>
    <mergeCell ref="D28:E28"/>
    <mergeCell ref="A29:B29"/>
    <mergeCell ref="D29:E29"/>
    <mergeCell ref="C21:D21"/>
    <mergeCell ref="C22:D22"/>
    <mergeCell ref="C23:D23"/>
    <mergeCell ref="C24:D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4228-813F-4C91-BA9D-462AC28ECED7}">
  <sheetPr codeName="Sheet2"/>
  <dimension ref="B1:J59"/>
  <sheetViews>
    <sheetView zoomScaleNormal="100" workbookViewId="0"/>
  </sheetViews>
  <sheetFormatPr defaultColWidth="11.85546875" defaultRowHeight="14.4" x14ac:dyDescent="0.3"/>
  <cols>
    <col min="1" max="1" width="3.28515625" style="1" customWidth="1"/>
    <col min="2" max="2" width="6.28515625" style="1" customWidth="1"/>
    <col min="3" max="3" width="100.28515625" style="4" customWidth="1"/>
    <col min="4" max="4" width="10.7109375" style="1" bestFit="1" customWidth="1"/>
    <col min="5" max="5" width="12.42578125" style="1" bestFit="1" customWidth="1"/>
    <col min="6" max="6" width="19.42578125" style="1" customWidth="1"/>
    <col min="7" max="8" width="14.140625" style="1" customWidth="1"/>
    <col min="9" max="16384" width="11.85546875" style="1"/>
  </cols>
  <sheetData>
    <row r="1" spans="2:8" x14ac:dyDescent="0.3">
      <c r="C1" s="2"/>
      <c r="G1" s="16"/>
      <c r="H1" s="3" t="s">
        <v>55</v>
      </c>
    </row>
    <row r="2" spans="2:8" x14ac:dyDescent="0.3">
      <c r="H2" s="17" t="s">
        <v>26</v>
      </c>
    </row>
    <row r="3" spans="2:8" x14ac:dyDescent="0.3">
      <c r="G3" s="5"/>
    </row>
    <row r="4" spans="2:8" x14ac:dyDescent="0.3">
      <c r="C4" s="109" t="s">
        <v>27</v>
      </c>
      <c r="D4" s="109"/>
      <c r="E4" s="109"/>
      <c r="F4" s="109"/>
      <c r="G4" s="109"/>
    </row>
    <row r="5" spans="2:8" ht="15" thickBot="1" x14ac:dyDescent="0.35">
      <c r="F5" s="5"/>
    </row>
    <row r="6" spans="2:8" ht="43.8" thickBot="1" x14ac:dyDescent="0.35">
      <c r="B6" s="45" t="s">
        <v>28</v>
      </c>
      <c r="C6" s="9" t="s">
        <v>29</v>
      </c>
      <c r="D6" s="6" t="s">
        <v>30</v>
      </c>
      <c r="E6" s="7" t="s">
        <v>31</v>
      </c>
      <c r="F6" s="8" t="s">
        <v>5</v>
      </c>
      <c r="G6" s="9" t="s">
        <v>32</v>
      </c>
      <c r="H6" s="10" t="s">
        <v>33</v>
      </c>
    </row>
    <row r="7" spans="2:8" x14ac:dyDescent="0.3">
      <c r="B7" s="60">
        <v>1</v>
      </c>
      <c r="C7" s="61" t="s">
        <v>34</v>
      </c>
      <c r="D7" s="62">
        <v>11</v>
      </c>
      <c r="E7" s="63">
        <v>600</v>
      </c>
      <c r="F7" s="64">
        <f t="shared" ref="F7:F20" si="0">E7*D7</f>
        <v>6600</v>
      </c>
      <c r="G7" s="22" t="s">
        <v>35</v>
      </c>
      <c r="H7" s="25"/>
    </row>
    <row r="8" spans="2:8" x14ac:dyDescent="0.3">
      <c r="B8" s="65">
        <v>2</v>
      </c>
      <c r="C8" s="66" t="s">
        <v>36</v>
      </c>
      <c r="D8" s="67">
        <v>6</v>
      </c>
      <c r="E8" s="68">
        <v>230</v>
      </c>
      <c r="F8" s="69">
        <f t="shared" si="0"/>
        <v>1380</v>
      </c>
      <c r="G8" s="20" t="s">
        <v>35</v>
      </c>
      <c r="H8" s="23"/>
    </row>
    <row r="9" spans="2:8" x14ac:dyDescent="0.3">
      <c r="B9" s="65">
        <v>3</v>
      </c>
      <c r="C9" s="66" t="s">
        <v>37</v>
      </c>
      <c r="D9" s="67">
        <v>1</v>
      </c>
      <c r="E9" s="68">
        <v>14000</v>
      </c>
      <c r="F9" s="69">
        <f t="shared" si="0"/>
        <v>14000</v>
      </c>
      <c r="G9" s="20" t="s">
        <v>35</v>
      </c>
      <c r="H9" s="23"/>
    </row>
    <row r="10" spans="2:8" x14ac:dyDescent="0.3">
      <c r="B10" s="65">
        <v>4</v>
      </c>
      <c r="C10" s="66" t="s">
        <v>38</v>
      </c>
      <c r="D10" s="67">
        <v>2</v>
      </c>
      <c r="E10" s="68">
        <v>6000</v>
      </c>
      <c r="F10" s="69">
        <f t="shared" si="0"/>
        <v>12000</v>
      </c>
      <c r="G10" s="20" t="s">
        <v>35</v>
      </c>
      <c r="H10" s="23"/>
    </row>
    <row r="11" spans="2:8" x14ac:dyDescent="0.3">
      <c r="B11" s="65">
        <v>5</v>
      </c>
      <c r="C11" s="66" t="s">
        <v>39</v>
      </c>
      <c r="D11" s="67">
        <v>8</v>
      </c>
      <c r="E11" s="68">
        <v>480</v>
      </c>
      <c r="F11" s="69">
        <f t="shared" si="0"/>
        <v>3840</v>
      </c>
      <c r="G11" s="20" t="s">
        <v>35</v>
      </c>
      <c r="H11" s="23"/>
    </row>
    <row r="12" spans="2:8" x14ac:dyDescent="0.3">
      <c r="B12" s="65">
        <v>6</v>
      </c>
      <c r="C12" s="66" t="s">
        <v>40</v>
      </c>
      <c r="D12" s="67">
        <v>8</v>
      </c>
      <c r="E12" s="68">
        <v>390</v>
      </c>
      <c r="F12" s="69">
        <f t="shared" si="0"/>
        <v>3120</v>
      </c>
      <c r="G12" s="20" t="s">
        <v>35</v>
      </c>
      <c r="H12" s="23"/>
    </row>
    <row r="13" spans="2:8" x14ac:dyDescent="0.3">
      <c r="B13" s="65">
        <v>7</v>
      </c>
      <c r="C13" s="66" t="s">
        <v>41</v>
      </c>
      <c r="D13" s="67">
        <v>25</v>
      </c>
      <c r="E13" s="68">
        <v>220</v>
      </c>
      <c r="F13" s="69">
        <f t="shared" si="0"/>
        <v>5500</v>
      </c>
      <c r="G13" s="20" t="s">
        <v>35</v>
      </c>
      <c r="H13" s="23"/>
    </row>
    <row r="14" spans="2:8" ht="28.8" x14ac:dyDescent="0.3">
      <c r="B14" s="65">
        <v>8</v>
      </c>
      <c r="C14" s="59" t="s">
        <v>42</v>
      </c>
      <c r="D14" s="67">
        <v>16</v>
      </c>
      <c r="E14" s="68">
        <v>490</v>
      </c>
      <c r="F14" s="69">
        <f t="shared" si="0"/>
        <v>7840</v>
      </c>
      <c r="G14" s="20" t="s">
        <v>35</v>
      </c>
      <c r="H14" s="23"/>
    </row>
    <row r="15" spans="2:8" x14ac:dyDescent="0.3">
      <c r="B15" s="65">
        <v>9</v>
      </c>
      <c r="C15" s="66" t="s">
        <v>43</v>
      </c>
      <c r="D15" s="67">
        <v>3</v>
      </c>
      <c r="E15" s="68">
        <v>900</v>
      </c>
      <c r="F15" s="69">
        <f t="shared" si="0"/>
        <v>2700</v>
      </c>
      <c r="G15" s="20" t="s">
        <v>35</v>
      </c>
      <c r="H15" s="23"/>
    </row>
    <row r="16" spans="2:8" x14ac:dyDescent="0.3">
      <c r="B16" s="65">
        <v>10</v>
      </c>
      <c r="C16" s="66" t="s">
        <v>44</v>
      </c>
      <c r="D16" s="67">
        <v>2</v>
      </c>
      <c r="E16" s="68">
        <v>1360</v>
      </c>
      <c r="F16" s="69">
        <f t="shared" si="0"/>
        <v>2720</v>
      </c>
      <c r="G16" s="20" t="s">
        <v>35</v>
      </c>
      <c r="H16" s="23"/>
    </row>
    <row r="17" spans="2:8" x14ac:dyDescent="0.3">
      <c r="B17" s="65">
        <v>11</v>
      </c>
      <c r="C17" s="66" t="s">
        <v>45</v>
      </c>
      <c r="D17" s="67">
        <v>4</v>
      </c>
      <c r="E17" s="68">
        <v>940</v>
      </c>
      <c r="F17" s="69">
        <f t="shared" si="0"/>
        <v>3760</v>
      </c>
      <c r="G17" s="20" t="s">
        <v>35</v>
      </c>
      <c r="H17" s="23"/>
    </row>
    <row r="18" spans="2:8" x14ac:dyDescent="0.3">
      <c r="B18" s="65">
        <v>12</v>
      </c>
      <c r="C18" s="66" t="s">
        <v>46</v>
      </c>
      <c r="D18" s="67">
        <v>2</v>
      </c>
      <c r="E18" s="68">
        <v>1700</v>
      </c>
      <c r="F18" s="69">
        <f t="shared" si="0"/>
        <v>3400</v>
      </c>
      <c r="G18" s="20" t="s">
        <v>35</v>
      </c>
      <c r="H18" s="23"/>
    </row>
    <row r="19" spans="2:8" x14ac:dyDescent="0.3">
      <c r="B19" s="65">
        <v>13</v>
      </c>
      <c r="C19" s="66" t="s">
        <v>47</v>
      </c>
      <c r="D19" s="67">
        <v>1</v>
      </c>
      <c r="E19" s="68">
        <v>4000</v>
      </c>
      <c r="F19" s="69">
        <f t="shared" si="0"/>
        <v>4000</v>
      </c>
      <c r="G19" s="20" t="s">
        <v>35</v>
      </c>
      <c r="H19" s="23"/>
    </row>
    <row r="20" spans="2:8" ht="15" thickBot="1" x14ac:dyDescent="0.35">
      <c r="B20" s="70">
        <v>14</v>
      </c>
      <c r="C20" s="71" t="s">
        <v>48</v>
      </c>
      <c r="D20" s="72">
        <v>1</v>
      </c>
      <c r="E20" s="73">
        <v>400</v>
      </c>
      <c r="F20" s="74">
        <f t="shared" si="0"/>
        <v>400</v>
      </c>
      <c r="G20" s="24" t="s">
        <v>35</v>
      </c>
      <c r="H20" s="21"/>
    </row>
    <row r="21" spans="2:8" x14ac:dyDescent="0.3">
      <c r="B21" s="110" t="s">
        <v>49</v>
      </c>
      <c r="C21" s="111"/>
      <c r="D21" s="111"/>
      <c r="E21" s="112"/>
      <c r="F21" s="84">
        <f>SUM(F7:F20)</f>
        <v>71260</v>
      </c>
      <c r="G21" s="11"/>
      <c r="H21" s="11"/>
    </row>
    <row r="22" spans="2:8" x14ac:dyDescent="0.3">
      <c r="B22" s="113" t="s">
        <v>50</v>
      </c>
      <c r="C22" s="114"/>
      <c r="D22" s="114"/>
      <c r="E22" s="18">
        <v>0.05</v>
      </c>
      <c r="F22" s="85">
        <f>E22*F21</f>
        <v>3563</v>
      </c>
      <c r="G22" s="11"/>
      <c r="H22" s="11"/>
    </row>
    <row r="23" spans="2:8" x14ac:dyDescent="0.3">
      <c r="B23" s="115" t="s">
        <v>51</v>
      </c>
      <c r="C23" s="116"/>
      <c r="D23" s="116"/>
      <c r="E23" s="117"/>
      <c r="F23" s="86">
        <f>F21+F22</f>
        <v>74823</v>
      </c>
      <c r="G23" s="11"/>
      <c r="H23" s="11"/>
    </row>
    <row r="24" spans="2:8" x14ac:dyDescent="0.3">
      <c r="B24" s="113" t="s">
        <v>52</v>
      </c>
      <c r="C24" s="114"/>
      <c r="D24" s="114"/>
      <c r="E24" s="19">
        <v>7.0000000000000007E-2</v>
      </c>
      <c r="F24" s="85">
        <f>E24*F23</f>
        <v>5237.6100000000006</v>
      </c>
      <c r="G24" s="12"/>
      <c r="H24" s="12"/>
    </row>
    <row r="25" spans="2:8" x14ac:dyDescent="0.3">
      <c r="B25" s="118" t="s">
        <v>53</v>
      </c>
      <c r="C25" s="119"/>
      <c r="D25" s="119"/>
      <c r="E25" s="119"/>
      <c r="F25" s="86">
        <f>F23+F24</f>
        <v>80060.61</v>
      </c>
      <c r="G25" s="12"/>
      <c r="H25" s="12"/>
    </row>
    <row r="26" spans="2:8" x14ac:dyDescent="0.3">
      <c r="B26" s="104" t="s">
        <v>24</v>
      </c>
      <c r="C26" s="105"/>
      <c r="D26" s="105"/>
      <c r="E26" s="13">
        <v>0.24</v>
      </c>
      <c r="F26" s="85">
        <f>F25*E26</f>
        <v>19214.546399999999</v>
      </c>
      <c r="G26" s="11"/>
      <c r="H26" s="11"/>
    </row>
    <row r="27" spans="2:8" ht="15" thickBot="1" x14ac:dyDescent="0.35">
      <c r="B27" s="106" t="s">
        <v>54</v>
      </c>
      <c r="C27" s="107"/>
      <c r="D27" s="107"/>
      <c r="E27" s="108"/>
      <c r="F27" s="87">
        <f>F25+F26</f>
        <v>99275.156400000007</v>
      </c>
      <c r="G27" s="11"/>
      <c r="H27" s="11"/>
    </row>
    <row r="28" spans="2:8" x14ac:dyDescent="0.3">
      <c r="C28" s="14"/>
    </row>
    <row r="59" spans="10:10" x14ac:dyDescent="0.3">
      <c r="J59" s="15"/>
    </row>
  </sheetData>
  <mergeCells count="8">
    <mergeCell ref="B26:D26"/>
    <mergeCell ref="B27:E27"/>
    <mergeCell ref="C4:G4"/>
    <mergeCell ref="B21:E21"/>
    <mergeCell ref="B22:D22"/>
    <mergeCell ref="B23:E23"/>
    <mergeCell ref="B24:D24"/>
    <mergeCell ref="B25:E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C1E66C1C12A5448E2DE15E59C4812C" ma:contentTypeVersion="17" ma:contentTypeDescription="Loo uus dokument" ma:contentTypeScope="" ma:versionID="fe2aa4daabbe52b178713d3843df4b69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be12b83979fb995585f7b1dacbab811f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Pildisildid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kumendi ID väärtus" ma:description="Sellele üksusele määratud dokumendi ID väärtus." ma:indexed="true" ma:internalName="_dlc_DocId" ma:readOnly="true">
      <xsd:simpleType>
        <xsd:restriction base="dms:Text"/>
      </xsd:simpleType>
    </xsd:element>
    <xsd:element name="_dlc_DocIdUrl" ma:index="26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5F25KTUSNP4X-205032580-183316</_dlc_DocId>
    <_dlc_DocIdUrl xmlns="d65e48b5-f38d-431e-9b4f-47403bf4583f">
      <Url>https://rkas.sharepoint.com/Kliendisuhted/_layouts/15/DocIdRedir.aspx?ID=5F25KTUSNP4X-205032580-183316</Url>
      <Description>5F25KTUSNP4X-205032580-183316</Description>
    </_dlc_DocIdUrl>
  </documentManagement>
</p:properties>
</file>

<file path=customXml/itemProps1.xml><?xml version="1.0" encoding="utf-8"?>
<ds:datastoreItem xmlns:ds="http://schemas.openxmlformats.org/officeDocument/2006/customXml" ds:itemID="{2E8DFD68-4584-4A73-B53B-2D6443F4E1B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3C7A35-C35C-4DAF-A42C-873D63D56B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Tööde loetelu</vt:lpstr>
      <vt:lpstr>Sisustuse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Tarmo Tallermaa - RAM</cp:lastModifiedBy>
  <cp:revision/>
  <dcterms:created xsi:type="dcterms:W3CDTF">2016-11-01T06:43:12Z</dcterms:created>
  <dcterms:modified xsi:type="dcterms:W3CDTF">2026-05-20T12:50:21Z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Order">
    <vt:r8>5471600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  <property fmtid="{D5CDD505-2E9C-101B-9397-08002B2CF9AE}" pid="11" name="_dlc_DocIdItemGuid">
    <vt:lpwstr>861bfef2-780f-42fc-abbc-6d025e8f8ec1</vt:lpwstr>
  </property>
  <property fmtid="{D5CDD505-2E9C-101B-9397-08002B2CF9AE}" pid="12" name="MSIP_Label_defa4170-0d19-0005-0004-bc88714345d2_Enabled">
    <vt:lpwstr>true</vt:lpwstr>
  </property>
  <property fmtid="{D5CDD505-2E9C-101B-9397-08002B2CF9AE}" pid="13" name="MSIP_Label_defa4170-0d19-0005-0004-bc88714345d2_SetDate">
    <vt:lpwstr>2026-05-20T12:50:21Z</vt:lpwstr>
  </property>
  <property fmtid="{D5CDD505-2E9C-101B-9397-08002B2CF9AE}" pid="14" name="MSIP_Label_defa4170-0d19-0005-0004-bc88714345d2_Method">
    <vt:lpwstr>Standard</vt:lpwstr>
  </property>
  <property fmtid="{D5CDD505-2E9C-101B-9397-08002B2CF9AE}" pid="15" name="MSIP_Label_defa4170-0d19-0005-0004-bc88714345d2_Name">
    <vt:lpwstr>defa4170-0d19-0005-0004-bc88714345d2</vt:lpwstr>
  </property>
  <property fmtid="{D5CDD505-2E9C-101B-9397-08002B2CF9AE}" pid="16" name="MSIP_Label_defa4170-0d19-0005-0004-bc88714345d2_SiteId">
    <vt:lpwstr>8fe098d2-428d-4bd4-9803-7195fe96f0e2</vt:lpwstr>
  </property>
  <property fmtid="{D5CDD505-2E9C-101B-9397-08002B2CF9AE}" pid="17" name="MSIP_Label_defa4170-0d19-0005-0004-bc88714345d2_ActionId">
    <vt:lpwstr>57c740b4-3907-4de3-8838-8bcb1e646c6a</vt:lpwstr>
  </property>
  <property fmtid="{D5CDD505-2E9C-101B-9397-08002B2CF9AE}" pid="18" name="MSIP_Label_defa4170-0d19-0005-0004-bc88714345d2_ContentBits">
    <vt:lpwstr>0</vt:lpwstr>
  </property>
  <property fmtid="{D5CDD505-2E9C-101B-9397-08002B2CF9AE}" pid="19" name="MSIP_Label_defa4170-0d19-0005-0004-bc88714345d2_Tag">
    <vt:lpwstr>10, 3, 0, 1</vt:lpwstr>
  </property>
</Properties>
</file>